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9630" tabRatio="561" activeTab="0"/>
  </bookViews>
  <sheets>
    <sheet name="CUADRO" sheetId="1" r:id="rId1"/>
  </sheets>
  <definedNames>
    <definedName name="_xlnm.Print_Area" localSheetId="0">'CUADRO'!$A$1:$I$46</definedName>
  </definedNames>
  <calcPr fullCalcOnLoad="1"/>
</workbook>
</file>

<file path=xl/sharedStrings.xml><?xml version="1.0" encoding="utf-8"?>
<sst xmlns="http://schemas.openxmlformats.org/spreadsheetml/2006/main" count="114" uniqueCount="54">
  <si>
    <t xml:space="preserve"> </t>
  </si>
  <si>
    <t>Previsiones Iniciales</t>
  </si>
  <si>
    <t>Modif. Previs. Aumento</t>
  </si>
  <si>
    <t>Previsiones Definitivas</t>
  </si>
  <si>
    <t>Derechos Recon. Netos</t>
  </si>
  <si>
    <t>Recaudación Neta</t>
  </si>
  <si>
    <t>Pend. Cobro</t>
  </si>
  <si>
    <t xml:space="preserve">Art. </t>
  </si>
  <si>
    <t>Denominación</t>
  </si>
  <si>
    <t xml:space="preserve">Precios Públicos </t>
  </si>
  <si>
    <t xml:space="preserve">Venta de bienes </t>
  </si>
  <si>
    <t>Reintegros de operaciones corrientes</t>
  </si>
  <si>
    <t>Otros Ingresos procedentes  de prestación de servicios</t>
  </si>
  <si>
    <t xml:space="preserve">Otros Ingresos </t>
  </si>
  <si>
    <t>TOTAL CAPÍTULO III</t>
  </si>
  <si>
    <t>De Organismos Autónomos</t>
  </si>
  <si>
    <t xml:space="preserve">De Empresas Privadas </t>
  </si>
  <si>
    <t>De Familias e Instituciones sin fines de lucro</t>
  </si>
  <si>
    <t>TOTAL CAPÍTULO IV</t>
  </si>
  <si>
    <t>Intereses de Depósitos</t>
  </si>
  <si>
    <t>Dividendos y Participaciones en beneficios</t>
  </si>
  <si>
    <t>Rentas de Bienes Inmuebles</t>
  </si>
  <si>
    <t>Productos de Concesiones y Aprovechamientos Especiales</t>
  </si>
  <si>
    <t>Del Exterior</t>
  </si>
  <si>
    <t>Remanente Tesorería</t>
  </si>
  <si>
    <t>TOTAL CAPÍTULO V</t>
  </si>
  <si>
    <t>TOTAL DE OPERACIONES CORRIENTES</t>
  </si>
  <si>
    <t>TOTAL DE OPERACIONES DE CAPITAL</t>
  </si>
  <si>
    <t xml:space="preserve">TOTAL OPERACIONES FINANCIERAS </t>
  </si>
  <si>
    <t>TOTAL ESTADO DE INGRESOS</t>
  </si>
  <si>
    <t>Grado de ejecución %</t>
  </si>
  <si>
    <t>TOTAL OPERACIONES NO FINANCIERAS</t>
  </si>
  <si>
    <t>De Comunidades Autónomas</t>
  </si>
  <si>
    <t>Transf. y Subv. de la Administración del Estado</t>
  </si>
  <si>
    <t>Transf. y Subv. de Organismos Autónomos</t>
  </si>
  <si>
    <t>Transf. Y Subv.Corr. de Comunidades Autónomas</t>
  </si>
  <si>
    <t xml:space="preserve">Transf. y Subv. Corr. de Empresas Privadas </t>
  </si>
  <si>
    <t xml:space="preserve">Trans. y Subv.Corr. C. Exterior </t>
  </si>
  <si>
    <t>Trans. y Subv. de Cap. de la Administración del Estado</t>
  </si>
  <si>
    <t>Enajenación de acciones fuera del sector público</t>
  </si>
  <si>
    <t>TOTAL CAPÍTULO VII</t>
  </si>
  <si>
    <t>TOTAL CAPÍTULO VIII</t>
  </si>
  <si>
    <t>TOTAL CAPÍTULO IX</t>
  </si>
  <si>
    <t>Préstamos recibidos del interior</t>
  </si>
  <si>
    <t>De otros OO. Públicos</t>
  </si>
  <si>
    <t>TOTAL CAPÍTULO VI</t>
  </si>
  <si>
    <t>Reintegros préstamos concedidos fuera Sector Público</t>
  </si>
  <si>
    <t>Devolución de depósitos y fianzas</t>
  </si>
  <si>
    <t>Cuadro 2. Liquidación del Presupuesto de Ingresos por artículos. Año 2019</t>
  </si>
  <si>
    <t>Enajenación de terrenos</t>
  </si>
  <si>
    <t>De Corporaciones Locales</t>
  </si>
  <si>
    <t>De Entidades Empresariales y Otros Entes Públicos</t>
  </si>
  <si>
    <t>De Agencias Estatales y otras Ent. con presup. Lim.</t>
  </si>
  <si>
    <t>Transf. y Subv.de Soc. Merc. Estat., Ent. Emp. y otros Org. Púb.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</si>
</sst>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;\-#,##0.00"/>
    <numFmt numFmtId="174" formatCode="#,##0.00_ ;\-#,##0.0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wrapText="1"/>
    </xf>
    <xf numFmtId="4" fontId="20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wrapText="1"/>
    </xf>
    <xf numFmtId="4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wrapText="1"/>
    </xf>
    <xf numFmtId="4" fontId="20" fillId="0" borderId="10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/>
    </xf>
    <xf numFmtId="0" fontId="2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">
      <selection activeCell="A2" sqref="A2:IV2"/>
    </sheetView>
  </sheetViews>
  <sheetFormatPr defaultColWidth="11.421875" defaultRowHeight="12.75"/>
  <cols>
    <col min="1" max="1" width="4.00390625" style="5" customWidth="1"/>
    <col min="2" max="2" width="47.421875" style="6" customWidth="1"/>
    <col min="3" max="3" width="11.57421875" style="3" customWidth="1"/>
    <col min="4" max="4" width="11.00390625" style="3" customWidth="1"/>
    <col min="5" max="5" width="12.00390625" style="3" customWidth="1"/>
    <col min="6" max="6" width="12.140625" style="3" customWidth="1"/>
    <col min="7" max="7" width="11.8515625" style="3" customWidth="1"/>
    <col min="8" max="8" width="10.7109375" style="3" customWidth="1"/>
    <col min="9" max="9" width="9.140625" style="25" customWidth="1"/>
    <col min="10" max="16384" width="11.421875" style="3" customWidth="1"/>
  </cols>
  <sheetData>
    <row r="1" spans="1:9" s="1" customFormat="1" ht="24" customHeight="1">
      <c r="A1" s="26" t="s">
        <v>48</v>
      </c>
      <c r="B1" s="26"/>
      <c r="C1" s="26"/>
      <c r="D1" s="26"/>
      <c r="E1" s="26"/>
      <c r="F1" s="26"/>
      <c r="G1" s="26"/>
      <c r="H1" s="26"/>
      <c r="I1" s="26"/>
    </row>
    <row r="2" spans="1:9" s="2" customFormat="1" ht="24.75" customHeight="1">
      <c r="A2" s="8" t="s">
        <v>7</v>
      </c>
      <c r="B2" s="8" t="s">
        <v>8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8" t="s">
        <v>6</v>
      </c>
      <c r="I2" s="10" t="s">
        <v>30</v>
      </c>
    </row>
    <row r="3" spans="1:11" ht="12" customHeight="1">
      <c r="A3" s="14">
        <v>31</v>
      </c>
      <c r="B3" s="15" t="s">
        <v>9</v>
      </c>
      <c r="C3" s="16">
        <v>70957505.26</v>
      </c>
      <c r="D3" s="16">
        <v>0</v>
      </c>
      <c r="E3" s="16">
        <v>70957505.26</v>
      </c>
      <c r="F3" s="16">
        <v>58815425.71</v>
      </c>
      <c r="G3" s="16">
        <v>49911984.68</v>
      </c>
      <c r="H3" s="16">
        <f>F3-G3</f>
        <v>8903441.030000001</v>
      </c>
      <c r="I3" s="22">
        <f>F3*100/E3</f>
        <v>82.88823781852332</v>
      </c>
      <c r="J3" s="3" t="s">
        <v>0</v>
      </c>
      <c r="K3" s="3" t="s">
        <v>0</v>
      </c>
    </row>
    <row r="4" spans="1:11" ht="12" customHeight="1">
      <c r="A4" s="14">
        <v>32</v>
      </c>
      <c r="B4" s="15" t="s">
        <v>12</v>
      </c>
      <c r="C4" s="16">
        <v>24088245.76</v>
      </c>
      <c r="D4" s="16">
        <v>0</v>
      </c>
      <c r="E4" s="16">
        <v>24088245.76</v>
      </c>
      <c r="F4" s="16">
        <v>19641126.04</v>
      </c>
      <c r="G4" s="16">
        <v>15304999.83</v>
      </c>
      <c r="H4" s="16">
        <v>4336126.21</v>
      </c>
      <c r="I4" s="22">
        <f aca="true" t="shared" si="0" ref="I4:I46">F4*100/E4</f>
        <v>81.53821675389615</v>
      </c>
      <c r="J4" s="3" t="s">
        <v>0</v>
      </c>
      <c r="K4" s="3" t="s">
        <v>0</v>
      </c>
    </row>
    <row r="5" spans="1:11" ht="12" customHeight="1">
      <c r="A5" s="14">
        <v>33</v>
      </c>
      <c r="B5" s="15" t="s">
        <v>10</v>
      </c>
      <c r="C5" s="16">
        <v>197000</v>
      </c>
      <c r="D5" s="16">
        <v>0</v>
      </c>
      <c r="E5" s="16">
        <v>197000</v>
      </c>
      <c r="F5" s="16">
        <v>168124.02</v>
      </c>
      <c r="G5" s="16">
        <v>165380.03</v>
      </c>
      <c r="H5" s="16">
        <v>2743.99</v>
      </c>
      <c r="I5" s="22">
        <f t="shared" si="0"/>
        <v>85.3421421319797</v>
      </c>
      <c r="J5" s="3" t="s">
        <v>0</v>
      </c>
      <c r="K5" s="3" t="s">
        <v>0</v>
      </c>
    </row>
    <row r="6" spans="1:11" ht="12" customHeight="1">
      <c r="A6" s="14">
        <v>38</v>
      </c>
      <c r="B6" s="15" t="s">
        <v>11</v>
      </c>
      <c r="C6" s="16">
        <v>200000</v>
      </c>
      <c r="D6" s="16">
        <v>0</v>
      </c>
      <c r="E6" s="16">
        <v>200000</v>
      </c>
      <c r="F6" s="16">
        <v>314404.38</v>
      </c>
      <c r="G6" s="16">
        <v>314404.38</v>
      </c>
      <c r="H6" s="16">
        <v>0</v>
      </c>
      <c r="I6" s="22">
        <f t="shared" si="0"/>
        <v>157.20219</v>
      </c>
      <c r="J6" s="3" t="s">
        <v>0</v>
      </c>
      <c r="K6" s="3" t="s">
        <v>0</v>
      </c>
    </row>
    <row r="7" spans="1:11" ht="12" customHeight="1">
      <c r="A7" s="14">
        <v>39</v>
      </c>
      <c r="B7" s="15" t="s">
        <v>13</v>
      </c>
      <c r="C7" s="16">
        <v>1110721.95</v>
      </c>
      <c r="D7" s="16">
        <v>0</v>
      </c>
      <c r="E7" s="16">
        <v>1110721.95</v>
      </c>
      <c r="F7" s="16">
        <v>5657581.49</v>
      </c>
      <c r="G7" s="16">
        <v>364408.78</v>
      </c>
      <c r="H7" s="16">
        <v>5293172.71</v>
      </c>
      <c r="I7" s="22">
        <f t="shared" si="0"/>
        <v>509.3607351506829</v>
      </c>
      <c r="J7" s="3" t="s">
        <v>0</v>
      </c>
      <c r="K7" s="3" t="s">
        <v>0</v>
      </c>
    </row>
    <row r="8" spans="1:11" s="4" customFormat="1" ht="12" customHeight="1">
      <c r="A8" s="17"/>
      <c r="B8" s="18" t="s">
        <v>14</v>
      </c>
      <c r="C8" s="19">
        <f>SUM(C3:C7)</f>
        <v>96553472.97000001</v>
      </c>
      <c r="D8" s="19">
        <f>SUM(D3:D7)</f>
        <v>0</v>
      </c>
      <c r="E8" s="19">
        <f>C8+D8</f>
        <v>96553472.97000001</v>
      </c>
      <c r="F8" s="19">
        <f>SUM(F3:F7)</f>
        <v>84596661.63999999</v>
      </c>
      <c r="G8" s="19">
        <f>SUM(G3:G7)</f>
        <v>66061177.7</v>
      </c>
      <c r="H8" s="19">
        <f>SUM(H3:H7)</f>
        <v>18535483.94</v>
      </c>
      <c r="I8" s="23">
        <f t="shared" si="0"/>
        <v>87.61638399717107</v>
      </c>
      <c r="J8" s="4" t="s">
        <v>0</v>
      </c>
      <c r="K8" s="4" t="s">
        <v>0</v>
      </c>
    </row>
    <row r="9" spans="1:11" ht="12" customHeight="1">
      <c r="A9" s="14">
        <v>40</v>
      </c>
      <c r="B9" s="15" t="s">
        <v>33</v>
      </c>
      <c r="C9" s="20">
        <v>0</v>
      </c>
      <c r="D9" s="20">
        <v>0</v>
      </c>
      <c r="E9" s="20">
        <v>0</v>
      </c>
      <c r="F9" s="20">
        <v>-57015.56</v>
      </c>
      <c r="G9" s="20">
        <v>-57015.56</v>
      </c>
      <c r="H9" s="20">
        <v>0</v>
      </c>
      <c r="I9" s="22"/>
      <c r="J9" s="3" t="s">
        <v>0</v>
      </c>
      <c r="K9" s="3" t="s">
        <v>0</v>
      </c>
    </row>
    <row r="10" spans="1:11" ht="12" customHeight="1">
      <c r="A10" s="14">
        <v>41</v>
      </c>
      <c r="B10" s="15" t="s">
        <v>34</v>
      </c>
      <c r="C10" s="20">
        <v>5127960</v>
      </c>
      <c r="D10" s="20">
        <v>200000</v>
      </c>
      <c r="E10" s="20">
        <v>5327960</v>
      </c>
      <c r="F10" s="20">
        <v>4678874.47</v>
      </c>
      <c r="G10" s="20">
        <v>4678874.47</v>
      </c>
      <c r="H10" s="20">
        <v>0</v>
      </c>
      <c r="I10" s="22">
        <f t="shared" si="0"/>
        <v>87.81737231510748</v>
      </c>
      <c r="J10" s="3" t="s">
        <v>0</v>
      </c>
      <c r="K10" s="3" t="s">
        <v>0</v>
      </c>
    </row>
    <row r="11" spans="1:9" ht="12" customHeight="1">
      <c r="A11" s="14">
        <v>43</v>
      </c>
      <c r="B11" s="15" t="s">
        <v>44</v>
      </c>
      <c r="C11" s="20">
        <v>0</v>
      </c>
      <c r="D11" s="20">
        <v>0</v>
      </c>
      <c r="E11" s="20">
        <v>0</v>
      </c>
      <c r="F11" s="20">
        <v>65789.32</v>
      </c>
      <c r="G11" s="20">
        <v>65789.32</v>
      </c>
      <c r="H11" s="20">
        <v>0</v>
      </c>
      <c r="I11" s="22"/>
    </row>
    <row r="12" spans="1:9" ht="12" customHeight="1">
      <c r="A12" s="14">
        <v>44</v>
      </c>
      <c r="B12" s="15" t="s">
        <v>53</v>
      </c>
      <c r="C12" s="20">
        <v>70000</v>
      </c>
      <c r="D12" s="20">
        <v>0</v>
      </c>
      <c r="E12" s="20">
        <v>70000</v>
      </c>
      <c r="F12" s="20">
        <v>445898.52</v>
      </c>
      <c r="G12" s="20">
        <v>445898.52</v>
      </c>
      <c r="H12" s="20">
        <v>0</v>
      </c>
      <c r="I12" s="22">
        <f>F12*100/E12</f>
        <v>636.9978857142858</v>
      </c>
    </row>
    <row r="13" spans="1:11" ht="12" customHeight="1">
      <c r="A13" s="14">
        <v>45</v>
      </c>
      <c r="B13" s="15" t="s">
        <v>35</v>
      </c>
      <c r="C13" s="20">
        <v>197604000.63</v>
      </c>
      <c r="D13" s="20">
        <v>0</v>
      </c>
      <c r="E13" s="20">
        <v>197604000.63</v>
      </c>
      <c r="F13" s="20">
        <v>196077445.21</v>
      </c>
      <c r="G13" s="20">
        <v>194033517.98</v>
      </c>
      <c r="H13" s="20">
        <v>2043927.23</v>
      </c>
      <c r="I13" s="22">
        <f t="shared" si="0"/>
        <v>99.22746735130208</v>
      </c>
      <c r="J13" s="3" t="s">
        <v>0</v>
      </c>
      <c r="K13" s="3" t="s">
        <v>0</v>
      </c>
    </row>
    <row r="14" spans="1:11" ht="12" customHeight="1">
      <c r="A14" s="14">
        <v>47</v>
      </c>
      <c r="B14" s="15" t="s">
        <v>36</v>
      </c>
      <c r="C14" s="20">
        <v>2844087.4</v>
      </c>
      <c r="D14" s="20">
        <v>61800</v>
      </c>
      <c r="E14" s="20">
        <v>2905887.4</v>
      </c>
      <c r="F14" s="20">
        <v>3484692.75</v>
      </c>
      <c r="G14" s="20">
        <v>3484692.75</v>
      </c>
      <c r="H14" s="20">
        <v>0</v>
      </c>
      <c r="I14" s="22">
        <f t="shared" si="0"/>
        <v>119.91836813773308</v>
      </c>
      <c r="J14" s="3" t="s">
        <v>0</v>
      </c>
      <c r="K14" s="3" t="s">
        <v>0</v>
      </c>
    </row>
    <row r="15" spans="1:11" ht="12" customHeight="1">
      <c r="A15" s="14">
        <v>48</v>
      </c>
      <c r="B15" s="15" t="s">
        <v>17</v>
      </c>
      <c r="C15" s="20">
        <v>424031.32</v>
      </c>
      <c r="D15" s="20">
        <v>14508.09</v>
      </c>
      <c r="E15" s="20">
        <v>438539.41</v>
      </c>
      <c r="F15" s="20">
        <v>217397.67</v>
      </c>
      <c r="G15" s="20">
        <v>217397.67</v>
      </c>
      <c r="H15" s="20">
        <v>0</v>
      </c>
      <c r="I15" s="22">
        <f t="shared" si="0"/>
        <v>49.57312046367737</v>
      </c>
      <c r="J15" s="3" t="s">
        <v>0</v>
      </c>
      <c r="K15" s="3" t="s">
        <v>0</v>
      </c>
    </row>
    <row r="16" spans="1:11" ht="12" customHeight="1">
      <c r="A16" s="14">
        <v>49</v>
      </c>
      <c r="B16" s="15" t="s">
        <v>37</v>
      </c>
      <c r="C16" s="20">
        <v>1569400</v>
      </c>
      <c r="D16" s="20">
        <v>0</v>
      </c>
      <c r="E16" s="20">
        <v>1569400</v>
      </c>
      <c r="F16" s="20">
        <v>993797.41</v>
      </c>
      <c r="G16" s="20">
        <v>948797.41</v>
      </c>
      <c r="H16" s="20">
        <v>45000</v>
      </c>
      <c r="I16" s="22">
        <f t="shared" si="0"/>
        <v>63.32339811392889</v>
      </c>
      <c r="J16" s="3" t="s">
        <v>0</v>
      </c>
      <c r="K16" s="3" t="s">
        <v>0</v>
      </c>
    </row>
    <row r="17" spans="1:11" s="4" customFormat="1" ht="12" customHeight="1">
      <c r="A17" s="17"/>
      <c r="B17" s="18" t="s">
        <v>18</v>
      </c>
      <c r="C17" s="19">
        <f>SUM(C9:C16)</f>
        <v>207639479.35</v>
      </c>
      <c r="D17" s="19">
        <f>SUM(D9:D16)</f>
        <v>276308.09</v>
      </c>
      <c r="E17" s="19">
        <f>C17+D17</f>
        <v>207915787.44</v>
      </c>
      <c r="F17" s="19">
        <f>SUM(F9:F16)</f>
        <v>205906879.79</v>
      </c>
      <c r="G17" s="19">
        <f>SUM(G9:G16)</f>
        <v>203817952.55999997</v>
      </c>
      <c r="H17" s="19">
        <f>SUM(H9:H16)</f>
        <v>2088927.23</v>
      </c>
      <c r="I17" s="23">
        <f t="shared" si="0"/>
        <v>99.03378782595827</v>
      </c>
      <c r="J17" s="4" t="s">
        <v>0</v>
      </c>
      <c r="K17" s="4" t="s">
        <v>0</v>
      </c>
    </row>
    <row r="18" spans="1:11" ht="12" customHeight="1">
      <c r="A18" s="14">
        <v>52</v>
      </c>
      <c r="B18" s="15" t="s">
        <v>19</v>
      </c>
      <c r="C18" s="20">
        <v>7000</v>
      </c>
      <c r="D18" s="20">
        <v>0</v>
      </c>
      <c r="E18" s="20">
        <v>7000</v>
      </c>
      <c r="F18" s="20">
        <v>2243.58</v>
      </c>
      <c r="G18" s="20">
        <v>2243.58</v>
      </c>
      <c r="H18" s="20">
        <v>0</v>
      </c>
      <c r="I18" s="22">
        <f t="shared" si="0"/>
        <v>32.05114285714286</v>
      </c>
      <c r="J18" s="3" t="s">
        <v>0</v>
      </c>
      <c r="K18" s="3" t="s">
        <v>0</v>
      </c>
    </row>
    <row r="19" spans="1:11" ht="12" customHeight="1">
      <c r="A19" s="14">
        <v>53</v>
      </c>
      <c r="B19" s="15" t="s">
        <v>20</v>
      </c>
      <c r="C19" s="20">
        <v>3000</v>
      </c>
      <c r="D19" s="20">
        <v>0</v>
      </c>
      <c r="E19" s="20">
        <v>3000</v>
      </c>
      <c r="F19" s="20">
        <v>3474.53</v>
      </c>
      <c r="G19" s="20">
        <v>3474.53</v>
      </c>
      <c r="H19" s="20">
        <v>0</v>
      </c>
      <c r="I19" s="22">
        <f t="shared" si="0"/>
        <v>115.81766666666667</v>
      </c>
      <c r="J19" s="3" t="s">
        <v>0</v>
      </c>
      <c r="K19" s="3" t="s">
        <v>0</v>
      </c>
    </row>
    <row r="20" spans="1:11" ht="12" customHeight="1">
      <c r="A20" s="14">
        <v>54</v>
      </c>
      <c r="B20" s="15" t="s">
        <v>21</v>
      </c>
      <c r="C20" s="20">
        <v>0</v>
      </c>
      <c r="D20" s="20">
        <v>0</v>
      </c>
      <c r="E20" s="20">
        <v>0</v>
      </c>
      <c r="F20" s="20">
        <v>2524.27</v>
      </c>
      <c r="G20" s="20">
        <v>2524.27</v>
      </c>
      <c r="H20" s="20">
        <v>0</v>
      </c>
      <c r="I20" s="22"/>
      <c r="J20" s="3" t="s">
        <v>0</v>
      </c>
      <c r="K20" s="3" t="s">
        <v>0</v>
      </c>
    </row>
    <row r="21" spans="1:11" ht="12" customHeight="1">
      <c r="A21" s="14">
        <v>55</v>
      </c>
      <c r="B21" s="15" t="s">
        <v>22</v>
      </c>
      <c r="C21" s="20">
        <v>2573899.42</v>
      </c>
      <c r="D21" s="20">
        <v>0</v>
      </c>
      <c r="E21" s="20">
        <v>2573899.42</v>
      </c>
      <c r="F21" s="20">
        <v>2066813.72</v>
      </c>
      <c r="G21" s="20">
        <v>1669196.14</v>
      </c>
      <c r="H21" s="20">
        <v>397617.58</v>
      </c>
      <c r="I21" s="22">
        <f t="shared" si="0"/>
        <v>80.2989310281596</v>
      </c>
      <c r="J21" s="3" t="s">
        <v>0</v>
      </c>
      <c r="K21" s="3" t="s">
        <v>0</v>
      </c>
    </row>
    <row r="22" spans="1:11" s="4" customFormat="1" ht="12" customHeight="1">
      <c r="A22" s="17"/>
      <c r="B22" s="18" t="s">
        <v>25</v>
      </c>
      <c r="C22" s="19">
        <f>SUM(C18:C21)</f>
        <v>2583899.42</v>
      </c>
      <c r="D22" s="19">
        <f>SUM(D18:D21)</f>
        <v>0</v>
      </c>
      <c r="E22" s="19">
        <f>C22+D22</f>
        <v>2583899.42</v>
      </c>
      <c r="F22" s="19">
        <f>SUM(F18:F21)</f>
        <v>2075056.0999999999</v>
      </c>
      <c r="G22" s="19">
        <f>SUM(G18:G21)</f>
        <v>1677438.5199999998</v>
      </c>
      <c r="H22" s="19">
        <f>SUM(H18:H21)</f>
        <v>397617.58</v>
      </c>
      <c r="I22" s="23">
        <f t="shared" si="0"/>
        <v>80.30715452538783</v>
      </c>
      <c r="J22" s="4" t="s">
        <v>0</v>
      </c>
      <c r="K22" s="4" t="s">
        <v>0</v>
      </c>
    </row>
    <row r="23" spans="1:9" s="4" customFormat="1" ht="12" customHeight="1">
      <c r="A23" s="17"/>
      <c r="B23" s="18" t="s">
        <v>26</v>
      </c>
      <c r="C23" s="19">
        <f>SUM(C22,C17,C8)</f>
        <v>306776851.74</v>
      </c>
      <c r="D23" s="19">
        <f>SUM(D22,D17,D8)</f>
        <v>276308.09</v>
      </c>
      <c r="E23" s="19">
        <f>C23+D23</f>
        <v>307053159.83</v>
      </c>
      <c r="F23" s="19">
        <f>SUM(F22,F17,F8)</f>
        <v>292578597.53</v>
      </c>
      <c r="G23" s="19">
        <f>SUM(G22,G17,G8)</f>
        <v>271556568.78</v>
      </c>
      <c r="H23" s="19">
        <f>SUM(H22,H17,H8)</f>
        <v>21022028.75</v>
      </c>
      <c r="I23" s="23">
        <f t="shared" si="0"/>
        <v>95.2859751360273</v>
      </c>
    </row>
    <row r="24" spans="1:9" ht="12" customHeight="1">
      <c r="A24" s="14">
        <v>60</v>
      </c>
      <c r="B24" s="21" t="s">
        <v>49</v>
      </c>
      <c r="C24" s="16">
        <v>0</v>
      </c>
      <c r="D24" s="16">
        <v>0</v>
      </c>
      <c r="E24" s="16">
        <v>0</v>
      </c>
      <c r="F24" s="16">
        <v>106960.21</v>
      </c>
      <c r="G24" s="16">
        <v>106960.21</v>
      </c>
      <c r="H24" s="16">
        <v>0</v>
      </c>
      <c r="I24" s="22"/>
    </row>
    <row r="25" spans="1:9" s="4" customFormat="1" ht="12" customHeight="1">
      <c r="A25" s="17"/>
      <c r="B25" s="18" t="s">
        <v>45</v>
      </c>
      <c r="C25" s="19">
        <f aca="true" t="shared" si="1" ref="C25:H25">SUM(C24)</f>
        <v>0</v>
      </c>
      <c r="D25" s="19">
        <f t="shared" si="1"/>
        <v>0</v>
      </c>
      <c r="E25" s="19">
        <f t="shared" si="1"/>
        <v>0</v>
      </c>
      <c r="F25" s="19">
        <f t="shared" si="1"/>
        <v>106960.21</v>
      </c>
      <c r="G25" s="19">
        <f t="shared" si="1"/>
        <v>106960.21</v>
      </c>
      <c r="H25" s="19">
        <f t="shared" si="1"/>
        <v>0</v>
      </c>
      <c r="I25" s="23"/>
    </row>
    <row r="26" spans="1:11" ht="12" customHeight="1">
      <c r="A26" s="14">
        <v>70</v>
      </c>
      <c r="B26" s="15" t="s">
        <v>38</v>
      </c>
      <c r="C26" s="16">
        <v>13547510</v>
      </c>
      <c r="D26" s="16">
        <v>0</v>
      </c>
      <c r="E26" s="16">
        <v>13547510</v>
      </c>
      <c r="F26" s="16">
        <v>9377028.8</v>
      </c>
      <c r="G26" s="16">
        <v>9377028.8</v>
      </c>
      <c r="H26" s="16">
        <v>0</v>
      </c>
      <c r="I26" s="22">
        <f>F26*100/E26</f>
        <v>69.21588395210634</v>
      </c>
      <c r="J26" s="3" t="s">
        <v>0</v>
      </c>
      <c r="K26" s="3" t="s">
        <v>0</v>
      </c>
    </row>
    <row r="27" spans="1:11" ht="12" customHeight="1">
      <c r="A27" s="14">
        <v>71</v>
      </c>
      <c r="B27" s="15" t="s">
        <v>15</v>
      </c>
      <c r="C27" s="16">
        <v>40000</v>
      </c>
      <c r="D27" s="16">
        <v>0</v>
      </c>
      <c r="E27" s="16">
        <v>40000</v>
      </c>
      <c r="F27" s="16">
        <v>-13126.11</v>
      </c>
      <c r="G27" s="16">
        <v>-13126.11</v>
      </c>
      <c r="H27" s="16">
        <v>0</v>
      </c>
      <c r="I27" s="22"/>
      <c r="J27" s="3" t="s">
        <v>0</v>
      </c>
      <c r="K27" s="3" t="s">
        <v>0</v>
      </c>
    </row>
    <row r="28" spans="1:9" ht="12" customHeight="1">
      <c r="A28" s="14">
        <v>73</v>
      </c>
      <c r="B28" s="15" t="s">
        <v>52</v>
      </c>
      <c r="C28" s="16">
        <v>773894.88</v>
      </c>
      <c r="D28" s="16">
        <v>0</v>
      </c>
      <c r="E28" s="16">
        <v>773894.88</v>
      </c>
      <c r="F28" s="16">
        <v>4018310.14</v>
      </c>
      <c r="G28" s="16">
        <v>4018310.14</v>
      </c>
      <c r="H28" s="16">
        <v>0</v>
      </c>
      <c r="I28" s="22">
        <f t="shared" si="0"/>
        <v>519.2320357514188</v>
      </c>
    </row>
    <row r="29" spans="1:11" ht="12" customHeight="1">
      <c r="A29" s="14">
        <v>74</v>
      </c>
      <c r="B29" s="15" t="s">
        <v>51</v>
      </c>
      <c r="C29" s="16">
        <v>0</v>
      </c>
      <c r="D29" s="16">
        <v>0</v>
      </c>
      <c r="E29" s="16">
        <v>0</v>
      </c>
      <c r="F29" s="16">
        <v>25000</v>
      </c>
      <c r="G29" s="16">
        <v>25000</v>
      </c>
      <c r="H29" s="16">
        <v>0</v>
      </c>
      <c r="I29" s="22"/>
      <c r="J29" s="3" t="s">
        <v>0</v>
      </c>
      <c r="K29" s="3" t="s">
        <v>0</v>
      </c>
    </row>
    <row r="30" spans="1:11" ht="12" customHeight="1">
      <c r="A30" s="14">
        <v>75</v>
      </c>
      <c r="B30" s="15" t="s">
        <v>32</v>
      </c>
      <c r="C30" s="16">
        <v>4431959.12</v>
      </c>
      <c r="D30" s="16">
        <v>0</v>
      </c>
      <c r="E30" s="16">
        <v>4431959.12</v>
      </c>
      <c r="F30" s="16">
        <v>7780075.86</v>
      </c>
      <c r="G30" s="16">
        <v>5439327.23</v>
      </c>
      <c r="H30" s="16">
        <v>2340748.63</v>
      </c>
      <c r="I30" s="22">
        <f t="shared" si="0"/>
        <v>175.5448470833368</v>
      </c>
      <c r="J30" s="3" t="s">
        <v>0</v>
      </c>
      <c r="K30" s="3" t="s">
        <v>0</v>
      </c>
    </row>
    <row r="31" spans="1:9" ht="12" customHeight="1">
      <c r="A31" s="14">
        <v>76</v>
      </c>
      <c r="B31" s="15" t="s">
        <v>50</v>
      </c>
      <c r="C31" s="16">
        <v>0</v>
      </c>
      <c r="D31" s="16">
        <v>0</v>
      </c>
      <c r="E31" s="16">
        <v>0</v>
      </c>
      <c r="F31" s="16">
        <v>49550</v>
      </c>
      <c r="G31" s="16">
        <v>49550</v>
      </c>
      <c r="H31" s="16">
        <v>0</v>
      </c>
      <c r="I31" s="22"/>
    </row>
    <row r="32" spans="1:11" ht="12" customHeight="1">
      <c r="A32" s="14">
        <v>77</v>
      </c>
      <c r="B32" s="15" t="s">
        <v>16</v>
      </c>
      <c r="C32" s="16">
        <v>400000</v>
      </c>
      <c r="D32" s="16">
        <v>0</v>
      </c>
      <c r="E32" s="16">
        <v>400000</v>
      </c>
      <c r="F32" s="16">
        <v>-104987.63</v>
      </c>
      <c r="G32" s="16">
        <v>-104987.63</v>
      </c>
      <c r="H32" s="16">
        <v>0</v>
      </c>
      <c r="I32" s="22"/>
      <c r="J32" s="3" t="s">
        <v>0</v>
      </c>
      <c r="K32" s="3" t="s">
        <v>0</v>
      </c>
    </row>
    <row r="33" spans="1:9" ht="12" customHeight="1">
      <c r="A33" s="14">
        <v>78</v>
      </c>
      <c r="B33" s="15" t="s">
        <v>17</v>
      </c>
      <c r="C33" s="16">
        <v>382500</v>
      </c>
      <c r="D33" s="16">
        <v>0</v>
      </c>
      <c r="E33" s="16">
        <v>382500</v>
      </c>
      <c r="F33" s="16">
        <v>460501.84</v>
      </c>
      <c r="G33" s="16">
        <v>460501.84</v>
      </c>
      <c r="H33" s="16">
        <v>0</v>
      </c>
      <c r="I33" s="22">
        <f t="shared" si="0"/>
        <v>120.39263790849674</v>
      </c>
    </row>
    <row r="34" spans="1:11" ht="12" customHeight="1">
      <c r="A34" s="14">
        <v>79</v>
      </c>
      <c r="B34" s="15" t="s">
        <v>23</v>
      </c>
      <c r="C34" s="16">
        <v>12822389.89</v>
      </c>
      <c r="D34" s="16">
        <v>0</v>
      </c>
      <c r="E34" s="16">
        <v>12822389.89</v>
      </c>
      <c r="F34" s="16">
        <v>13694199.95</v>
      </c>
      <c r="G34" s="16">
        <v>13694199.95</v>
      </c>
      <c r="H34" s="16">
        <v>0</v>
      </c>
      <c r="I34" s="22">
        <f t="shared" si="0"/>
        <v>106.799122998747</v>
      </c>
      <c r="J34" s="3" t="s">
        <v>0</v>
      </c>
      <c r="K34" s="3" t="s">
        <v>0</v>
      </c>
    </row>
    <row r="35" spans="1:11" s="4" customFormat="1" ht="12" customHeight="1">
      <c r="A35" s="17"/>
      <c r="B35" s="18" t="s">
        <v>40</v>
      </c>
      <c r="C35" s="19">
        <f>SUM(C26:C34)</f>
        <v>32398253.89</v>
      </c>
      <c r="D35" s="19">
        <f>SUM(D26:D34)</f>
        <v>0</v>
      </c>
      <c r="E35" s="19">
        <f>C35+D35</f>
        <v>32398253.89</v>
      </c>
      <c r="F35" s="19">
        <f>SUM(F26:F34)</f>
        <v>35286552.85</v>
      </c>
      <c r="G35" s="19">
        <f>SUM(G26:G34)</f>
        <v>32945804.220000003</v>
      </c>
      <c r="H35" s="19">
        <f>SUM(H26:H34)</f>
        <v>2340748.63</v>
      </c>
      <c r="I35" s="23">
        <f t="shared" si="0"/>
        <v>108.9149834117804</v>
      </c>
      <c r="J35" s="4" t="s">
        <v>0</v>
      </c>
      <c r="K35" s="4" t="s">
        <v>0</v>
      </c>
    </row>
    <row r="36" spans="1:9" s="4" customFormat="1" ht="12" customHeight="1">
      <c r="A36" s="17"/>
      <c r="B36" s="18" t="s">
        <v>27</v>
      </c>
      <c r="C36" s="19">
        <f aca="true" t="shared" si="2" ref="C36:H36">C25+C35</f>
        <v>32398253.89</v>
      </c>
      <c r="D36" s="19">
        <f t="shared" si="2"/>
        <v>0</v>
      </c>
      <c r="E36" s="19">
        <f>E25+E35</f>
        <v>32398253.89</v>
      </c>
      <c r="F36" s="19">
        <f t="shared" si="2"/>
        <v>35393513.06</v>
      </c>
      <c r="G36" s="19">
        <f t="shared" si="2"/>
        <v>33052764.430000003</v>
      </c>
      <c r="H36" s="19">
        <f t="shared" si="2"/>
        <v>2340748.63</v>
      </c>
      <c r="I36" s="23">
        <f t="shared" si="0"/>
        <v>109.24512530881954</v>
      </c>
    </row>
    <row r="37" spans="1:9" s="4" customFormat="1" ht="12" customHeight="1">
      <c r="A37" s="17"/>
      <c r="B37" s="18" t="s">
        <v>31</v>
      </c>
      <c r="C37" s="19">
        <f>SUM(C23,C36)</f>
        <v>339175105.63</v>
      </c>
      <c r="D37" s="19">
        <f>SUM(D23,D36)</f>
        <v>276308.09</v>
      </c>
      <c r="E37" s="19">
        <f>C37+D37</f>
        <v>339451413.71999997</v>
      </c>
      <c r="F37" s="19">
        <f>SUM(F23,F36)</f>
        <v>327972110.59</v>
      </c>
      <c r="G37" s="19">
        <f>SUM(G23,G36)</f>
        <v>304609333.21</v>
      </c>
      <c r="H37" s="19">
        <f>SUM(H23,H36)</f>
        <v>23362777.38</v>
      </c>
      <c r="I37" s="23">
        <f t="shared" si="0"/>
        <v>96.61827800208579</v>
      </c>
    </row>
    <row r="38" spans="1:11" ht="12" customHeight="1">
      <c r="A38" s="14">
        <v>83</v>
      </c>
      <c r="B38" s="15" t="s">
        <v>46</v>
      </c>
      <c r="C38" s="16">
        <v>243461.6</v>
      </c>
      <c r="D38" s="16">
        <v>0</v>
      </c>
      <c r="E38" s="16">
        <v>243461.6</v>
      </c>
      <c r="F38" s="16">
        <v>61300</v>
      </c>
      <c r="G38" s="16">
        <v>61300</v>
      </c>
      <c r="H38" s="16">
        <v>0</v>
      </c>
      <c r="I38" s="22">
        <f t="shared" si="0"/>
        <v>25.1785086436629</v>
      </c>
      <c r="J38" s="3" t="s">
        <v>0</v>
      </c>
      <c r="K38" s="3" t="s">
        <v>0</v>
      </c>
    </row>
    <row r="39" spans="1:9" ht="12" customHeight="1" hidden="1">
      <c r="A39" s="14">
        <v>84</v>
      </c>
      <c r="B39" s="15" t="s">
        <v>47</v>
      </c>
      <c r="C39" s="16"/>
      <c r="D39" s="16"/>
      <c r="E39" s="16"/>
      <c r="F39" s="16"/>
      <c r="G39" s="16"/>
      <c r="H39" s="16"/>
      <c r="I39" s="22"/>
    </row>
    <row r="40" spans="1:9" ht="12" customHeight="1">
      <c r="A40" s="14">
        <v>86</v>
      </c>
      <c r="B40" s="15" t="s">
        <v>39</v>
      </c>
      <c r="C40" s="16">
        <v>4300</v>
      </c>
      <c r="D40" s="16">
        <v>0</v>
      </c>
      <c r="E40" s="16">
        <v>4300</v>
      </c>
      <c r="F40" s="16">
        <v>0</v>
      </c>
      <c r="G40" s="16">
        <v>0</v>
      </c>
      <c r="H40" s="16">
        <v>0</v>
      </c>
      <c r="I40" s="22">
        <f t="shared" si="0"/>
        <v>0</v>
      </c>
    </row>
    <row r="41" spans="1:11" ht="12" customHeight="1">
      <c r="A41" s="14">
        <v>87</v>
      </c>
      <c r="B41" s="15" t="s">
        <v>24</v>
      </c>
      <c r="C41" s="16">
        <v>15486571.18</v>
      </c>
      <c r="D41" s="16">
        <v>282837.69</v>
      </c>
      <c r="E41" s="16">
        <v>15769408.87</v>
      </c>
      <c r="F41" s="16">
        <v>0</v>
      </c>
      <c r="G41" s="16">
        <v>0</v>
      </c>
      <c r="H41" s="16">
        <v>0</v>
      </c>
      <c r="I41" s="22">
        <f t="shared" si="0"/>
        <v>0</v>
      </c>
      <c r="J41" s="3" t="s">
        <v>0</v>
      </c>
      <c r="K41" s="3" t="s">
        <v>0</v>
      </c>
    </row>
    <row r="42" spans="1:11" s="4" customFormat="1" ht="12" customHeight="1">
      <c r="A42" s="17"/>
      <c r="B42" s="18" t="s">
        <v>41</v>
      </c>
      <c r="C42" s="19">
        <f>SUM(C38:C41)</f>
        <v>15734332.78</v>
      </c>
      <c r="D42" s="19">
        <f>SUM(D38:D41)</f>
        <v>282837.69</v>
      </c>
      <c r="E42" s="19">
        <f>C42+D42</f>
        <v>16017170.469999999</v>
      </c>
      <c r="F42" s="19">
        <f>SUM(F38:F41)</f>
        <v>61300</v>
      </c>
      <c r="G42" s="19">
        <f>SUM(G38:G41)</f>
        <v>61300</v>
      </c>
      <c r="H42" s="19">
        <f>SUM(H38:H41)</f>
        <v>0</v>
      </c>
      <c r="I42" s="23">
        <f t="shared" si="0"/>
        <v>0.3827142884869353</v>
      </c>
      <c r="J42" s="4" t="s">
        <v>0</v>
      </c>
      <c r="K42" s="4" t="s">
        <v>0</v>
      </c>
    </row>
    <row r="43" spans="1:11" ht="12" customHeight="1">
      <c r="A43" s="14">
        <v>91</v>
      </c>
      <c r="B43" s="15" t="s">
        <v>43</v>
      </c>
      <c r="C43" s="16">
        <v>0</v>
      </c>
      <c r="D43" s="16">
        <v>0</v>
      </c>
      <c r="E43" s="16">
        <v>0</v>
      </c>
      <c r="F43" s="16">
        <v>1428891.05</v>
      </c>
      <c r="G43" s="16">
        <v>1428891.05</v>
      </c>
      <c r="H43" s="16">
        <v>0</v>
      </c>
      <c r="I43" s="23"/>
      <c r="J43" s="3" t="s">
        <v>0</v>
      </c>
      <c r="K43" s="3" t="s">
        <v>0</v>
      </c>
    </row>
    <row r="44" spans="1:11" s="4" customFormat="1" ht="12" customHeight="1">
      <c r="A44" s="17"/>
      <c r="B44" s="18" t="s">
        <v>42</v>
      </c>
      <c r="C44" s="19">
        <f>SUM(C43)</f>
        <v>0</v>
      </c>
      <c r="D44" s="19">
        <f>SUM(D43)</f>
        <v>0</v>
      </c>
      <c r="E44" s="19">
        <f>C44+D44</f>
        <v>0</v>
      </c>
      <c r="F44" s="19">
        <f>SUM(F43)</f>
        <v>1428891.05</v>
      </c>
      <c r="G44" s="19">
        <f>SUM(G43)</f>
        <v>1428891.05</v>
      </c>
      <c r="H44" s="19">
        <f>SUM(H43)</f>
        <v>0</v>
      </c>
      <c r="I44" s="23"/>
      <c r="J44" s="4" t="s">
        <v>0</v>
      </c>
      <c r="K44" s="4" t="s">
        <v>0</v>
      </c>
    </row>
    <row r="45" spans="1:9" s="4" customFormat="1" ht="12" customHeight="1">
      <c r="A45" s="17"/>
      <c r="B45" s="18" t="s">
        <v>28</v>
      </c>
      <c r="C45" s="19">
        <f>SUM(C44,C42)</f>
        <v>15734332.78</v>
      </c>
      <c r="D45" s="19">
        <f>SUM(D44,D42)</f>
        <v>282837.69</v>
      </c>
      <c r="E45" s="19">
        <f>C45+D45</f>
        <v>16017170.469999999</v>
      </c>
      <c r="F45" s="19">
        <f>SUM(F44,F42)</f>
        <v>1490191.05</v>
      </c>
      <c r="G45" s="19">
        <f>SUM(G44,G42)</f>
        <v>1490191.05</v>
      </c>
      <c r="H45" s="19">
        <f>SUM(H44,H42)</f>
        <v>0</v>
      </c>
      <c r="I45" s="23">
        <f t="shared" si="0"/>
        <v>9.303709745682692</v>
      </c>
    </row>
    <row r="46" spans="1:9" s="13" customFormat="1" ht="34.5" customHeight="1">
      <c r="A46" s="11"/>
      <c r="B46" s="8" t="s">
        <v>29</v>
      </c>
      <c r="C46" s="12">
        <f>SUM(C45,C36,C23)</f>
        <v>354909438.41</v>
      </c>
      <c r="D46" s="12">
        <f>SUM(D45,D36,D23)</f>
        <v>559145.78</v>
      </c>
      <c r="E46" s="12">
        <f>C46+D46</f>
        <v>355468584.19</v>
      </c>
      <c r="F46" s="12">
        <f>SUM(F45,F36,F23)</f>
        <v>329462301.64</v>
      </c>
      <c r="G46" s="12">
        <f>SUM(G45,G36,G23)</f>
        <v>306099524.26</v>
      </c>
      <c r="H46" s="12">
        <f>SUM(H45,H36,H23)</f>
        <v>23362777.38</v>
      </c>
      <c r="I46" s="24">
        <f t="shared" si="0"/>
        <v>92.68394347442543</v>
      </c>
    </row>
    <row r="47" spans="3:8" ht="12">
      <c r="C47" s="7"/>
      <c r="D47" s="7"/>
      <c r="E47" s="7"/>
      <c r="F47" s="7"/>
      <c r="G47" s="7"/>
      <c r="H47" s="7"/>
    </row>
    <row r="48" ht="12">
      <c r="C48" s="7"/>
    </row>
  </sheetData>
  <sheetProtection/>
  <mergeCells count="1">
    <mergeCell ref="A1:I1"/>
  </mergeCells>
  <printOptions horizontalCentered="1" verticalCentered="1"/>
  <pageMargins left="0.2362204724409449" right="0.2755905511811024" top="0.15748031496062992" bottom="0.2755905511811024" header="0" footer="0"/>
  <pageSetup horizontalDpi="600" verticalDpi="600" orientation="landscape" paperSize="9" scale="85" r:id="rId1"/>
  <ignoredErrors>
    <ignoredError sqref="C8:F8 C17:H17 C22:H22 D35:H35 D42:H42 C45:H45 H8 C37:H37 D23:H23 D44:H44 E36 C46:G46" formula="1"/>
    <ignoredError sqref="I3:I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2017-08-17T08:22:43Z</cp:lastPrinted>
  <dcterms:created xsi:type="dcterms:W3CDTF">2004-10-13T09:22:50Z</dcterms:created>
  <dcterms:modified xsi:type="dcterms:W3CDTF">2020-04-30T08:47:50Z</dcterms:modified>
  <cp:category/>
  <cp:version/>
  <cp:contentType/>
  <cp:contentStatus/>
</cp:coreProperties>
</file>